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ing\Documents\Backup Feb 13 2020\GrowingSpaces\Blog\"/>
    </mc:Choice>
  </mc:AlternateContent>
  <xr:revisionPtr revIDLastSave="0" documentId="13_ncr:1_{A30BFC94-F996-43A7-BE41-E6B3606162DA}" xr6:coauthVersionLast="46" xr6:coauthVersionMax="46" xr10:uidLastSave="{00000000-0000-0000-0000-000000000000}"/>
  <bookViews>
    <workbookView xWindow="-28920" yWindow="-120" windowWidth="29040" windowHeight="15990" xr2:uid="{AD68B381-3AE5-4A5F-A8D2-5BC1C2D3439E}"/>
  </bookViews>
  <sheets>
    <sheet name="Ventilati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4" l="1"/>
  <c r="G15" i="4"/>
  <c r="F15" i="4"/>
  <c r="E15" i="4"/>
  <c r="D15" i="4"/>
  <c r="C15" i="4"/>
  <c r="H11" i="4"/>
  <c r="G11" i="4"/>
  <c r="F11" i="4"/>
  <c r="F12" i="4" s="1"/>
  <c r="E11" i="4"/>
  <c r="D11" i="4"/>
  <c r="C11" i="4"/>
  <c r="H8" i="4"/>
  <c r="G8" i="4"/>
  <c r="F7" i="4"/>
  <c r="F17" i="4" s="1"/>
  <c r="H4" i="4"/>
  <c r="H5" i="4" s="1"/>
  <c r="G4" i="4"/>
  <c r="G5" i="4" s="1"/>
  <c r="F4" i="4"/>
  <c r="F5" i="4" s="1"/>
  <c r="E4" i="4"/>
  <c r="E5" i="4" s="1"/>
  <c r="D4" i="4"/>
  <c r="D5" i="4" s="1"/>
  <c r="C4" i="4"/>
  <c r="C5" i="4" s="1"/>
  <c r="C16" i="4" s="1"/>
  <c r="G13" i="4" l="1"/>
  <c r="H17" i="4"/>
  <c r="E12" i="4"/>
  <c r="E16" i="4"/>
  <c r="F16" i="4"/>
  <c r="F9" i="4"/>
  <c r="F13" i="4"/>
  <c r="H12" i="4"/>
  <c r="H16" i="4"/>
  <c r="H9" i="4"/>
  <c r="G12" i="4"/>
  <c r="G16" i="4"/>
  <c r="G9" i="4"/>
  <c r="D12" i="4"/>
  <c r="D16" i="4"/>
  <c r="C12" i="4"/>
  <c r="H13" i="4"/>
  <c r="G17" i="4"/>
</calcChain>
</file>

<file path=xl/sharedStrings.xml><?xml version="1.0" encoding="utf-8"?>
<sst xmlns="http://schemas.openxmlformats.org/spreadsheetml/2006/main" count="77" uniqueCount="47">
  <si>
    <t xml:space="preserve">Dome Size </t>
  </si>
  <si>
    <t>15'</t>
  </si>
  <si>
    <t>18'</t>
  </si>
  <si>
    <t>22'</t>
  </si>
  <si>
    <t>26'</t>
  </si>
  <si>
    <t>33'</t>
  </si>
  <si>
    <t>42'</t>
  </si>
  <si>
    <t>Intake Only</t>
  </si>
  <si>
    <t>N/A</t>
  </si>
  <si>
    <t>Beds &amp; Tank</t>
  </si>
  <si>
    <t>16" Electric Fan  2800 CFM (High)</t>
  </si>
  <si>
    <t>Air Exchange (Seconds)</t>
  </si>
  <si>
    <t>Net Differential CFM (Solar)</t>
  </si>
  <si>
    <t>Net Differential CFM (Electric)</t>
  </si>
  <si>
    <t>Intake Only (Solar)</t>
  </si>
  <si>
    <t>Intake Only (Electric)</t>
  </si>
  <si>
    <t>Exhaust Only (Solar)</t>
  </si>
  <si>
    <t>Fan Quantity</t>
  </si>
  <si>
    <t>Volume (cu. feet)</t>
  </si>
  <si>
    <t>Air Space Volume (cu feet)</t>
  </si>
  <si>
    <t>12" Solar Fan         900 CFM (High)</t>
  </si>
  <si>
    <t>Instructions: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</si>
  <si>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Estimate the volume taken up by beds and tank, approximations shown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</si>
  <si>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Air Space Volume is shown as Total Volume less Beds and Tank</t>
    </r>
  </si>
  <si>
    <t>*The lower vents supply additional intake on a 26'</t>
  </si>
  <si>
    <t>*Intake Only assumes air exhausts out idle attic fan or passive roof vents</t>
  </si>
  <si>
    <t>*1-3 Minutes is the optimal range for air turnover</t>
  </si>
  <si>
    <t>*Air can exhaust from other openings, positive pressure will not build up</t>
  </si>
  <si>
    <t>Solar Attic Fan</t>
  </si>
  <si>
    <t>40W Solar Attic Fan  1875 CFM (available as upgrade on 26')</t>
  </si>
  <si>
    <t>60W Solar Attic Fan 2100 CFM                   (1 standard on 33',   2 standard on 42')</t>
  </si>
  <si>
    <t>12" Solar Fan</t>
  </si>
  <si>
    <t>16" Electric Fan</t>
  </si>
  <si>
    <t>Standard Options</t>
  </si>
  <si>
    <t>Bottom Vents</t>
  </si>
  <si>
    <t>Top Vents</t>
  </si>
  <si>
    <t>1/2 lite vented door</t>
  </si>
  <si>
    <t>*When open, door windows can provide additional ventilation</t>
  </si>
  <si>
    <t>*Top and Bottom Vents allow for Passive Airflow as cool air is drawn in from the bottom vents, and hot air escapes through the top vents, causing a 'Chimney Effect"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</si>
  <si>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Refer to column showing the Growing Dome size to calculate air flow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</si>
  <si>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For 26', 33' and 42' select the number of Attic Fans.  Standard quantities shown</t>
    </r>
  </si>
  <si>
    <t>*Total CFM = Fans X CFM</t>
  </si>
  <si>
    <t>*Air Exchange = Time (seconds) for an entire volume of air to be exchanged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</si>
  <si>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If using Solar Intake Fans, select the number of fans.  Standard quantities shown</t>
    </r>
  </si>
  <si>
    <t>*The Solar Cooling Upgrade is available on the 33' and 42' domes.  On the 33' dome, 4 solar fans replace the 1 electric fan.  On the 42' dome, 5 solar fans replace the 2 electric fans.</t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</si>
  <si>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If using Electric Intake Fans, select the number of fans.  Standard quantities shown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</si>
  <si>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  <scheme val="minor"/>
      </rPr>
      <t>Use this table if you want to reset to the Standard Options that come with each Growing Dome Kit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</si>
</sst>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0" fillId="4" borderId="1" xfId="0" applyFill="1" applyBorder="1"/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79C3-A4CE-4B60-9C6A-B418B271314C}">
  <dimension ref="A1:P31"/>
  <sheetViews>
    <sheetView tabSelected="1" workbookViewId="0">
      <selection activeCell="J19" sqref="J19"/>
    </sheetView>
  </sheetViews>
  <sheetFormatPr defaultRowHeight="14.4"/>
  <cols>
    <col min="1" max="1" width="8.15625" customWidth="1"/>
    <col min="2" max="2" width="16.9453125" customWidth="1"/>
    <col min="3" max="8" width="8.578125" customWidth="1"/>
    <col min="9" max="9" width="5.83984375" customWidth="1"/>
    <col min="10" max="10" width="74.68359375" customWidth="1"/>
    <col min="11" max="11" width="18.578125" customWidth="1"/>
    <col min="12" max="12" width="5.578125" customWidth="1"/>
    <col min="13" max="13" width="4.578125" customWidth="1"/>
    <col min="14" max="14" width="5" customWidth="1"/>
    <col min="15" max="15" width="9.15625" hidden="1" customWidth="1"/>
  </cols>
  <sheetData>
    <row r="1" spans="1:15">
      <c r="J1" s="52" t="s">
        <v>21</v>
      </c>
    </row>
    <row r="2" spans="1:15" ht="18.3">
      <c r="A2" s="49"/>
      <c r="B2" s="50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J2" s="54" t="s">
        <v>39</v>
      </c>
    </row>
    <row r="3" spans="1:15">
      <c r="A3" s="49"/>
      <c r="B3" s="44" t="s">
        <v>18</v>
      </c>
      <c r="C3" s="45">
        <v>700</v>
      </c>
      <c r="D3" s="45">
        <v>1500</v>
      </c>
      <c r="E3" s="45">
        <v>2700</v>
      </c>
      <c r="F3" s="48">
        <v>4500</v>
      </c>
      <c r="G3" s="45">
        <v>8500</v>
      </c>
      <c r="H3" s="48">
        <v>13800</v>
      </c>
      <c r="J3" s="53"/>
    </row>
    <row r="4" spans="1:15">
      <c r="A4" s="49"/>
      <c r="B4" s="44" t="s">
        <v>9</v>
      </c>
      <c r="C4" s="45">
        <f>100+80</f>
        <v>180</v>
      </c>
      <c r="D4" s="45">
        <f>160+90</f>
        <v>250</v>
      </c>
      <c r="E4" s="45">
        <f>324+130</f>
        <v>454</v>
      </c>
      <c r="F4" s="48">
        <f>600+160</f>
        <v>760</v>
      </c>
      <c r="G4" s="45">
        <f>810+300</f>
        <v>1110</v>
      </c>
      <c r="H4" s="48">
        <f>1200+425</f>
        <v>1625</v>
      </c>
      <c r="J4" s="54" t="s">
        <v>22</v>
      </c>
    </row>
    <row r="5" spans="1:15" ht="29.1" thickBot="1">
      <c r="A5" s="49"/>
      <c r="B5" s="46" t="s">
        <v>19</v>
      </c>
      <c r="C5" s="47">
        <f>C3-C4</f>
        <v>520</v>
      </c>
      <c r="D5" s="47">
        <f t="shared" ref="D5:H5" si="0">D3-D4</f>
        <v>1250</v>
      </c>
      <c r="E5" s="47">
        <f t="shared" si="0"/>
        <v>2246</v>
      </c>
      <c r="F5" s="47">
        <f t="shared" si="0"/>
        <v>3740</v>
      </c>
      <c r="G5" s="47">
        <f t="shared" si="0"/>
        <v>7390</v>
      </c>
      <c r="H5" s="47">
        <f t="shared" si="0"/>
        <v>12175</v>
      </c>
      <c r="J5" s="54" t="s">
        <v>23</v>
      </c>
    </row>
    <row r="6" spans="1:15" ht="18.600000000000001" customHeight="1">
      <c r="A6" s="41" t="s">
        <v>16</v>
      </c>
      <c r="B6" s="18" t="s">
        <v>17</v>
      </c>
      <c r="C6" s="25" t="s">
        <v>8</v>
      </c>
      <c r="D6" s="25" t="s">
        <v>8</v>
      </c>
      <c r="E6" s="25" t="s">
        <v>8</v>
      </c>
      <c r="F6" s="26">
        <v>0</v>
      </c>
      <c r="G6" s="26">
        <v>1</v>
      </c>
      <c r="H6" s="27">
        <v>2</v>
      </c>
      <c r="J6" s="54" t="s">
        <v>40</v>
      </c>
    </row>
    <row r="7" spans="1:15" ht="44.1" customHeight="1">
      <c r="A7" s="42"/>
      <c r="B7" s="7" t="s">
        <v>29</v>
      </c>
      <c r="C7" s="8" t="s">
        <v>8</v>
      </c>
      <c r="D7" s="8" t="s">
        <v>8</v>
      </c>
      <c r="E7" s="10" t="s">
        <v>8</v>
      </c>
      <c r="F7" s="35">
        <f>F6*1875</f>
        <v>0</v>
      </c>
      <c r="G7" s="36" t="s">
        <v>8</v>
      </c>
      <c r="H7" s="37" t="s">
        <v>8</v>
      </c>
      <c r="J7" s="53"/>
    </row>
    <row r="8" spans="1:15" ht="60.6" customHeight="1">
      <c r="A8" s="42"/>
      <c r="B8" s="7" t="s">
        <v>30</v>
      </c>
      <c r="C8" s="8" t="s">
        <v>8</v>
      </c>
      <c r="D8" s="8" t="s">
        <v>8</v>
      </c>
      <c r="E8" s="10" t="s">
        <v>8</v>
      </c>
      <c r="F8" s="36" t="s">
        <v>8</v>
      </c>
      <c r="G8" s="35">
        <f>G6*2100</f>
        <v>2100</v>
      </c>
      <c r="H8" s="38">
        <f>H6*2100</f>
        <v>4200</v>
      </c>
      <c r="J8" s="54" t="s">
        <v>41</v>
      </c>
    </row>
    <row r="9" spans="1:15" ht="29.1" thickBot="1">
      <c r="A9" s="43"/>
      <c r="B9" s="21" t="s">
        <v>11</v>
      </c>
      <c r="C9" s="28" t="s">
        <v>8</v>
      </c>
      <c r="D9" s="28" t="s">
        <v>8</v>
      </c>
      <c r="E9" s="28" t="s">
        <v>8</v>
      </c>
      <c r="F9" s="39" t="str">
        <f>IF((F6&gt;0),((F5*60)/(F7)),"N/A")</f>
        <v>N/A</v>
      </c>
      <c r="G9" s="39">
        <f>IF((G6&gt;0),((G5*60)/(G8)),"N/A")</f>
        <v>211.14285714285714</v>
      </c>
      <c r="H9" s="40">
        <f>IF((H6&gt;0),((H5*60)/(H8)),"N/A")</f>
        <v>173.92857142857142</v>
      </c>
      <c r="J9" s="64" t="s">
        <v>42</v>
      </c>
    </row>
    <row r="10" spans="1:15" ht="17.100000000000001" customHeight="1">
      <c r="A10" s="41" t="s">
        <v>14</v>
      </c>
      <c r="B10" s="18" t="s">
        <v>17</v>
      </c>
      <c r="C10" s="19">
        <v>0</v>
      </c>
      <c r="D10" s="19">
        <v>0</v>
      </c>
      <c r="E10" s="29">
        <v>0</v>
      </c>
      <c r="F10" s="29">
        <v>1</v>
      </c>
      <c r="G10" s="30">
        <v>0</v>
      </c>
      <c r="H10" s="31">
        <v>0</v>
      </c>
      <c r="J10" s="55" t="s">
        <v>43</v>
      </c>
    </row>
    <row r="11" spans="1:15" ht="28.8" customHeight="1">
      <c r="A11" s="42"/>
      <c r="B11" s="13" t="s">
        <v>20</v>
      </c>
      <c r="C11" s="15">
        <f t="shared" ref="C11:E11" si="1">C10*900</f>
        <v>0</v>
      </c>
      <c r="D11" s="15">
        <f t="shared" si="1"/>
        <v>0</v>
      </c>
      <c r="E11" s="15">
        <f t="shared" si="1"/>
        <v>0</v>
      </c>
      <c r="F11" s="15">
        <f>F10*900</f>
        <v>900</v>
      </c>
      <c r="G11" s="15">
        <f t="shared" ref="G11:H11" si="2">G10*900</f>
        <v>0</v>
      </c>
      <c r="H11" s="24">
        <f t="shared" si="2"/>
        <v>0</v>
      </c>
      <c r="I11" s="17"/>
      <c r="J11" s="5" t="s">
        <v>44</v>
      </c>
    </row>
    <row r="12" spans="1:15" ht="28.8">
      <c r="A12" s="42"/>
      <c r="B12" s="7" t="s">
        <v>11</v>
      </c>
      <c r="C12" s="15" t="str">
        <f>IF((C10&gt;0),((C5*60)/C11),"Passive")</f>
        <v>Passive</v>
      </c>
      <c r="D12" s="15" t="str">
        <f>IF((D10&gt;0),((D5*60)/D11),"Passive")</f>
        <v>Passive</v>
      </c>
      <c r="E12" s="15" t="str">
        <f>IF((E10&gt;0),((E5*60)/E11),"Passive")</f>
        <v>Passive</v>
      </c>
      <c r="F12" s="15">
        <f>IF((F10&gt;0),((F5*60)/F11),"Passive")</f>
        <v>249.33333333333334</v>
      </c>
      <c r="G12" s="15" t="str">
        <f>IF((G10&gt;0),((G5*60)/G11),"Passive")</f>
        <v>Passive</v>
      </c>
      <c r="H12" s="24" t="str">
        <f>IF((H10&gt;0),((H5*60)/H11),"Passive")</f>
        <v>Passive</v>
      </c>
      <c r="I12" s="17"/>
      <c r="J12" s="12" t="s">
        <v>24</v>
      </c>
    </row>
    <row r="13" spans="1:15" ht="29.1" thickBot="1">
      <c r="A13" s="43"/>
      <c r="B13" s="32" t="s">
        <v>12</v>
      </c>
      <c r="C13" s="28" t="s">
        <v>7</v>
      </c>
      <c r="D13" s="28" t="s">
        <v>7</v>
      </c>
      <c r="E13" s="28" t="s">
        <v>7</v>
      </c>
      <c r="F13" s="22">
        <f>F7-F11</f>
        <v>-900</v>
      </c>
      <c r="G13" s="22">
        <f>G8-G11</f>
        <v>2100</v>
      </c>
      <c r="H13" s="23">
        <f>H8-H11</f>
        <v>4200</v>
      </c>
      <c r="I13" s="17"/>
      <c r="J13" s="12" t="s">
        <v>25</v>
      </c>
    </row>
    <row r="14" spans="1:15" ht="17.7" customHeight="1">
      <c r="A14" s="41" t="s">
        <v>15</v>
      </c>
      <c r="B14" s="18" t="s">
        <v>17</v>
      </c>
      <c r="C14" s="19">
        <v>0</v>
      </c>
      <c r="D14" s="19">
        <v>0</v>
      </c>
      <c r="E14" s="29">
        <v>0</v>
      </c>
      <c r="F14" s="29">
        <v>0</v>
      </c>
      <c r="G14" s="30">
        <v>1</v>
      </c>
      <c r="H14" s="31">
        <v>2</v>
      </c>
      <c r="I14" s="17"/>
      <c r="J14" s="55" t="s">
        <v>45</v>
      </c>
    </row>
    <row r="15" spans="1:15" ht="28.8" customHeight="1">
      <c r="A15" s="42"/>
      <c r="B15" s="7" t="s">
        <v>10</v>
      </c>
      <c r="C15" s="16">
        <f>C14*2800</f>
        <v>0</v>
      </c>
      <c r="D15" s="16">
        <f t="shared" ref="D15:H15" si="3">D14*2800</f>
        <v>0</v>
      </c>
      <c r="E15" s="16">
        <f t="shared" si="3"/>
        <v>0</v>
      </c>
      <c r="F15" s="16">
        <f t="shared" si="3"/>
        <v>0</v>
      </c>
      <c r="G15" s="16">
        <f t="shared" si="3"/>
        <v>2800</v>
      </c>
      <c r="H15" s="20">
        <f t="shared" si="3"/>
        <v>5600</v>
      </c>
      <c r="I15" s="17"/>
      <c r="J15" s="53"/>
      <c r="K15" s="6"/>
      <c r="L15" s="6"/>
      <c r="M15" s="6"/>
      <c r="N15" s="6"/>
      <c r="O15" s="6"/>
    </row>
    <row r="16" spans="1:15" ht="28.8">
      <c r="A16" s="42"/>
      <c r="B16" s="7" t="s">
        <v>11</v>
      </c>
      <c r="C16" s="15" t="str">
        <f>IF((C14&gt;0),((C5*60)/C15),"Passive")</f>
        <v>Passive</v>
      </c>
      <c r="D16" s="15" t="str">
        <f>IF((D14&gt;0),((D5*60)/D15),"Passive")</f>
        <v>Passive</v>
      </c>
      <c r="E16" s="15" t="str">
        <f>IF((E14&gt;0),((E5*60)/E15),"Passive")</f>
        <v>Passive</v>
      </c>
      <c r="F16" s="15" t="str">
        <f>IF((F14&gt;0),((F5*60)/F15),"Passive")</f>
        <v>Passive</v>
      </c>
      <c r="G16" s="15">
        <f>IF((G14&gt;0),((G5*60)/G15),"Passive")</f>
        <v>158.35714285714286</v>
      </c>
      <c r="H16" s="24">
        <f>IF((H14&gt;0),((H5*60)/H15),"Passive")</f>
        <v>130.44642857142858</v>
      </c>
      <c r="I16" s="14"/>
      <c r="J16" s="12" t="s">
        <v>26</v>
      </c>
      <c r="K16" s="6"/>
      <c r="L16" s="6"/>
      <c r="M16" s="6"/>
      <c r="N16" s="6"/>
      <c r="O16" s="6"/>
    </row>
    <row r="17" spans="1:16" ht="29.1" thickBot="1">
      <c r="A17" s="43"/>
      <c r="B17" s="32" t="s">
        <v>13</v>
      </c>
      <c r="C17" s="28" t="s">
        <v>7</v>
      </c>
      <c r="D17" s="28" t="s">
        <v>7</v>
      </c>
      <c r="E17" s="28" t="s">
        <v>7</v>
      </c>
      <c r="F17" s="33">
        <f>F7-F15</f>
        <v>0</v>
      </c>
      <c r="G17" s="33">
        <f>G8-G15</f>
        <v>-700</v>
      </c>
      <c r="H17" s="34">
        <f>H8-H15</f>
        <v>-1400</v>
      </c>
      <c r="I17" s="14"/>
      <c r="J17" s="5" t="s">
        <v>27</v>
      </c>
      <c r="K17" s="6"/>
      <c r="L17" s="6"/>
      <c r="M17" s="6"/>
      <c r="N17" s="6"/>
      <c r="O17" s="6"/>
    </row>
    <row r="18" spans="1:16" ht="14.7" thickBot="1"/>
    <row r="19" spans="1:16" ht="28.5" customHeight="1">
      <c r="A19" s="62" t="s">
        <v>33</v>
      </c>
      <c r="B19" s="57" t="s">
        <v>28</v>
      </c>
      <c r="C19" s="8" t="s">
        <v>8</v>
      </c>
      <c r="D19" s="8" t="s">
        <v>8</v>
      </c>
      <c r="E19" s="8" t="s">
        <v>8</v>
      </c>
      <c r="F19" s="11"/>
      <c r="G19" s="11">
        <v>1</v>
      </c>
      <c r="H19" s="11">
        <v>2</v>
      </c>
      <c r="J19" s="61" t="s">
        <v>46</v>
      </c>
    </row>
    <row r="20" spans="1:16" ht="28.5" customHeight="1">
      <c r="A20" s="63"/>
      <c r="B20" s="57" t="s">
        <v>31</v>
      </c>
      <c r="C20" s="11"/>
      <c r="D20" s="11"/>
      <c r="E20" s="11"/>
      <c r="F20" s="11">
        <v>1</v>
      </c>
      <c r="G20" s="11"/>
      <c r="H20" s="11"/>
      <c r="J20" s="12"/>
    </row>
    <row r="21" spans="1:16" ht="28.5" customHeight="1">
      <c r="A21" s="63"/>
      <c r="B21" s="57" t="s">
        <v>32</v>
      </c>
      <c r="C21" s="11"/>
      <c r="D21" s="11"/>
      <c r="E21" s="11"/>
      <c r="F21" s="11"/>
      <c r="G21" s="11">
        <v>1</v>
      </c>
      <c r="H21" s="11">
        <v>2</v>
      </c>
    </row>
    <row r="22" spans="1:16" ht="28.5" customHeight="1">
      <c r="A22" s="63"/>
      <c r="B22" s="58" t="s">
        <v>34</v>
      </c>
      <c r="C22" s="11">
        <v>2</v>
      </c>
      <c r="D22" s="11">
        <v>2</v>
      </c>
      <c r="E22" s="11">
        <v>2</v>
      </c>
      <c r="F22" s="59">
        <v>2</v>
      </c>
      <c r="G22" s="8" t="s">
        <v>8</v>
      </c>
      <c r="H22" s="8" t="s">
        <v>8</v>
      </c>
      <c r="J22" s="60" t="s">
        <v>38</v>
      </c>
      <c r="K22" s="2"/>
      <c r="L22" s="2"/>
      <c r="M22" s="2"/>
      <c r="N22" s="2"/>
    </row>
    <row r="23" spans="1:16" ht="28.5" customHeight="1">
      <c r="A23" s="63"/>
      <c r="B23" s="58" t="s">
        <v>35</v>
      </c>
      <c r="C23" s="11">
        <v>1</v>
      </c>
      <c r="D23" s="11">
        <v>1</v>
      </c>
      <c r="E23" s="11">
        <v>2</v>
      </c>
      <c r="F23" s="59">
        <v>2</v>
      </c>
      <c r="G23" s="8" t="s">
        <v>8</v>
      </c>
      <c r="H23" s="8" t="s">
        <v>8</v>
      </c>
      <c r="K23" s="2"/>
      <c r="L23" s="2"/>
      <c r="M23" s="2"/>
      <c r="N23" s="2"/>
      <c r="O23" s="1"/>
      <c r="P23" s="3"/>
    </row>
    <row r="24" spans="1:16" ht="28.5" customHeight="1">
      <c r="A24" s="63"/>
      <c r="B24" s="58" t="s">
        <v>36</v>
      </c>
      <c r="C24" s="11">
        <v>1</v>
      </c>
      <c r="D24" s="11">
        <v>1</v>
      </c>
      <c r="E24" s="56">
        <v>1</v>
      </c>
      <c r="F24" s="59">
        <v>1</v>
      </c>
      <c r="G24" s="9">
        <v>1</v>
      </c>
      <c r="H24" s="9">
        <v>2</v>
      </c>
      <c r="J24" t="s">
        <v>37</v>
      </c>
      <c r="K24" s="2"/>
      <c r="L24" s="2"/>
      <c r="M24" s="2"/>
      <c r="N24" s="2"/>
      <c r="O24" s="4"/>
      <c r="P24" s="3"/>
    </row>
    <row r="25" spans="1:16">
      <c r="K25" s="2"/>
      <c r="L25" s="2"/>
      <c r="M25" s="2"/>
      <c r="N25" s="2"/>
      <c r="O25" s="4"/>
      <c r="P25" s="3"/>
    </row>
    <row r="26" spans="1:16">
      <c r="K26" s="2"/>
      <c r="L26" s="2"/>
      <c r="M26" s="2"/>
      <c r="N26" s="2"/>
      <c r="O26" s="4"/>
      <c r="P26" s="3"/>
    </row>
    <row r="27" spans="1:16">
      <c r="K27" s="3"/>
      <c r="L27" s="4"/>
      <c r="M27" s="4"/>
      <c r="N27" s="4"/>
      <c r="O27" s="4"/>
      <c r="P27" s="3"/>
    </row>
    <row r="28" spans="1:16">
      <c r="K28" s="3"/>
      <c r="L28" s="4"/>
      <c r="M28" s="4"/>
      <c r="N28" s="4"/>
      <c r="O28" s="4"/>
      <c r="P28" s="3"/>
    </row>
    <row r="29" spans="1:16">
      <c r="K29" s="3"/>
      <c r="L29" s="4"/>
      <c r="M29" s="4"/>
      <c r="N29" s="4"/>
      <c r="O29" s="4"/>
      <c r="P29" s="3"/>
    </row>
    <row r="30" spans="1:16">
      <c r="K30" s="3"/>
      <c r="L30" s="4"/>
      <c r="M30" s="4"/>
      <c r="N30" s="4"/>
      <c r="O30" s="4"/>
      <c r="P30" s="3"/>
    </row>
    <row r="31" spans="1:16">
      <c r="K31" s="3"/>
      <c r="L31" s="3"/>
      <c r="M31" s="3"/>
      <c r="N31" s="3"/>
      <c r="O31" s="3"/>
      <c r="P31" s="3"/>
    </row>
  </sheetData>
  <mergeCells count="5">
    <mergeCell ref="A19:A24"/>
    <mergeCell ref="I11:I15"/>
    <mergeCell ref="A6:A9"/>
    <mergeCell ref="A10:A13"/>
    <mergeCell ref="A14:A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Ventilation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 Users</dc:creator>
  <cp:lastModifiedBy>LIZ AND LEM TINGLEY</cp:lastModifiedBy>
  <cp:lastPrinted>2019-06-11T22:36:44Z</cp:lastPrinted>
  <dcterms:created xsi:type="dcterms:W3CDTF">2019-05-23T21:37:09Z</dcterms:created>
  <dcterms:modified xsi:type="dcterms:W3CDTF">2021-02-25T23:24:45Z</dcterms:modified>
</cp:coreProperties>
</file>